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13480" windowHeight="2174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7" i="1"/>
  <c r="B9"/>
  <c r="B11"/>
  <c r="E12"/>
  <c r="E13"/>
  <c r="E7"/>
  <c r="B6"/>
  <c r="E5"/>
  <c r="E6"/>
  <c r="B5"/>
  <c r="E10"/>
  <c r="E11"/>
  <c r="E14"/>
  <c r="B12"/>
  <c r="B17"/>
  <c r="E17"/>
  <c r="E18"/>
  <c r="B16"/>
  <c r="E19"/>
  <c r="E20"/>
  <c r="E21"/>
  <c r="E23"/>
  <c r="B14"/>
  <c r="B13"/>
  <c r="B4"/>
  <c r="B10"/>
  <c r="E3"/>
  <c r="E4"/>
  <c r="B8"/>
</calcChain>
</file>

<file path=xl/sharedStrings.xml><?xml version="1.0" encoding="utf-8"?>
<sst xmlns="http://schemas.openxmlformats.org/spreadsheetml/2006/main" count="38" uniqueCount="36">
  <si>
    <t>k</t>
    <phoneticPr fontId="1" type="noConversion"/>
  </si>
  <si>
    <t>h</t>
    <phoneticPr fontId="1" type="noConversion"/>
  </si>
  <si>
    <t xml:space="preserve">LCD </t>
    <phoneticPr fontId="1" type="noConversion"/>
  </si>
  <si>
    <t>LDP</t>
    <phoneticPr fontId="1" type="noConversion"/>
  </si>
  <si>
    <t>LPR</t>
    <phoneticPr fontId="1" type="noConversion"/>
  </si>
  <si>
    <t>LCQ</t>
    <phoneticPr fontId="1" type="noConversion"/>
  </si>
  <si>
    <t>LQS</t>
    <phoneticPr fontId="1" type="noConversion"/>
  </si>
  <si>
    <t>LQP</t>
    <phoneticPr fontId="1" type="noConversion"/>
  </si>
  <si>
    <t xml:space="preserve">LRS </t>
    <phoneticPr fontId="1" type="noConversion"/>
  </si>
  <si>
    <t>LPC</t>
    <phoneticPr fontId="1" type="noConversion"/>
  </si>
  <si>
    <t>LQR</t>
    <phoneticPr fontId="1" type="noConversion"/>
  </si>
  <si>
    <t>s1</t>
    <phoneticPr fontId="1" type="noConversion"/>
  </si>
  <si>
    <t>CDPQ</t>
    <phoneticPr fontId="1" type="noConversion"/>
  </si>
  <si>
    <t>A1</t>
    <phoneticPr fontId="1" type="noConversion"/>
  </si>
  <si>
    <t>s2</t>
    <phoneticPr fontId="1" type="noConversion"/>
  </si>
  <si>
    <t>A2</t>
    <phoneticPr fontId="1" type="noConversion"/>
  </si>
  <si>
    <t>area</t>
    <phoneticPr fontId="1" type="noConversion"/>
  </si>
  <si>
    <t>acres</t>
    <phoneticPr fontId="1" type="noConversion"/>
  </si>
  <si>
    <t>QPRS</t>
    <phoneticPr fontId="1" type="noConversion"/>
  </si>
  <si>
    <t>s3</t>
    <phoneticPr fontId="1" type="noConversion"/>
  </si>
  <si>
    <t>A3</t>
    <phoneticPr fontId="1" type="noConversion"/>
  </si>
  <si>
    <t>s4</t>
    <phoneticPr fontId="1" type="noConversion"/>
  </si>
  <si>
    <t>A4</t>
    <phoneticPr fontId="1" type="noConversion"/>
  </si>
  <si>
    <t>LAS</t>
    <phoneticPr fontId="1" type="noConversion"/>
  </si>
  <si>
    <t>LAR</t>
    <phoneticPr fontId="1" type="noConversion"/>
  </si>
  <si>
    <t>LBD</t>
    <phoneticPr fontId="1" type="noConversion"/>
  </si>
  <si>
    <t>LAB</t>
    <phoneticPr fontId="1" type="noConversion"/>
  </si>
  <si>
    <t>LBS</t>
    <phoneticPr fontId="1" type="noConversion"/>
  </si>
  <si>
    <t>s5</t>
    <phoneticPr fontId="1" type="noConversion"/>
  </si>
  <si>
    <t>LAR</t>
    <phoneticPr fontId="1" type="noConversion"/>
  </si>
  <si>
    <t>A5</t>
    <phoneticPr fontId="1" type="noConversion"/>
  </si>
  <si>
    <t>s6</t>
    <phoneticPr fontId="1" type="noConversion"/>
  </si>
  <si>
    <t>A6</t>
    <phoneticPr fontId="1" type="noConversion"/>
  </si>
  <si>
    <t>acres</t>
    <phoneticPr fontId="1" type="noConversion"/>
  </si>
  <si>
    <t>ARSB</t>
    <phoneticPr fontId="1" type="noConversion"/>
  </si>
  <si>
    <t>Land area</t>
    <phoneticPr fontId="1" type="noConversion"/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</si>
</sst>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23"/>
  <sheetViews>
    <sheetView tabSelected="1" view="pageLayout" workbookViewId="0">
      <selection activeCell="B7" sqref="B7"/>
    </sheetView>
  </sheetViews>
  <sheetFormatPr baseColWidth="10" defaultRowHeight="13"/>
  <sheetData>
    <row r="1" spans="1:6">
      <c r="A1" t="s">
        <v>0</v>
      </c>
      <c r="B1">
        <v>23.2</v>
      </c>
    </row>
    <row r="2" spans="1:6">
      <c r="A2" t="s">
        <v>1</v>
      </c>
      <c r="B2">
        <v>25.6</v>
      </c>
      <c r="D2" t="s">
        <v>12</v>
      </c>
    </row>
    <row r="3" spans="1:6">
      <c r="A3" t="s">
        <v>2</v>
      </c>
      <c r="B3">
        <v>198.5</v>
      </c>
      <c r="D3" t="s">
        <v>11</v>
      </c>
      <c r="E3">
        <f>(B3 + B4 + B10)/2</f>
        <v>206.44041596833858</v>
      </c>
    </row>
    <row r="4" spans="1:6">
      <c r="A4" t="s">
        <v>3</v>
      </c>
      <c r="B4">
        <f>B1</f>
        <v>23.2</v>
      </c>
      <c r="D4" t="s">
        <v>13</v>
      </c>
      <c r="E4">
        <f>SQRT(E3*(E3-B3)*(E3 - B4)*(E3-B10))</f>
        <v>2140.9226253822744</v>
      </c>
    </row>
    <row r="5" spans="1:6">
      <c r="A5" t="s">
        <v>4</v>
      </c>
      <c r="B5">
        <f>B2</f>
        <v>25.6</v>
      </c>
      <c r="D5" t="s">
        <v>14</v>
      </c>
      <c r="E5">
        <f>(B10 + B8 + B6)/2</f>
        <v>197.57932303906216</v>
      </c>
    </row>
    <row r="6" spans="1:6">
      <c r="A6" t="s">
        <v>5</v>
      </c>
      <c r="B6">
        <f>SQRT((184.57 - 184.57 + 0.7265*B1)^2  + (135.21 -135.21 + 0.7125*B1)^2)</f>
        <v>23.607735661007389</v>
      </c>
      <c r="D6" t="s">
        <v>15</v>
      </c>
      <c r="E6">
        <f>SQRT(E5*(E5-B10)*(E5-B8)*(E5-B6))</f>
        <v>1945.4926659999985</v>
      </c>
    </row>
    <row r="7" spans="1:6">
      <c r="A7" t="s">
        <v>6</v>
      </c>
      <c r="B7">
        <f>SQRT(0.5278 * B2^2 + 0.5077 * B2^2)</f>
        <v>26.050437232415124</v>
      </c>
      <c r="D7" t="s">
        <v>16</v>
      </c>
      <c r="E7">
        <f>(E4+E6)/4046.86</f>
        <v>1.0097743167251332</v>
      </c>
      <c r="F7" t="s">
        <v>17</v>
      </c>
    </row>
    <row r="8" spans="1:6">
      <c r="A8" t="s">
        <v>7</v>
      </c>
      <c r="B8">
        <f>SQRT((0.2875 * B1 -73.04)^2+(-0.7265*B1 + 184.57)^2)</f>
        <v>180.37007848043976</v>
      </c>
    </row>
    <row r="9" spans="1:6">
      <c r="A9" t="s">
        <v>8</v>
      </c>
      <c r="B9">
        <f>SQRT((0.7265*B2+0.7265*B1-184.58)^2 + (-0.2875*B2 -0.28758*B1+73.04)^2)</f>
        <v>160.37694203520886</v>
      </c>
      <c r="D9" t="s">
        <v>18</v>
      </c>
    </row>
    <row r="10" spans="1:6">
      <c r="A10" t="s">
        <v>9</v>
      </c>
      <c r="B10">
        <f>SQRT((-B1 + 73.04)^2 + 34066.0849)</f>
        <v>191.18083193667718</v>
      </c>
      <c r="D10" t="s">
        <v>19</v>
      </c>
      <c r="E10">
        <f>(B5 + B8 + B11)/2</f>
        <v>189.2847802755208</v>
      </c>
    </row>
    <row r="11" spans="1:6">
      <c r="A11" t="s">
        <v>10</v>
      </c>
      <c r="B11">
        <f>SQRT((-B2-0.2875*B1+73.04)^2+(0.7265*B1-184.57)^2)</f>
        <v>172.59948207060182</v>
      </c>
      <c r="D11" t="s">
        <v>20</v>
      </c>
      <c r="E11">
        <f>SQRT(E10*(E10 - B5)*(E10-B8)*(E10-B11))</f>
        <v>2146.7545600000021</v>
      </c>
    </row>
    <row r="12" spans="1:6">
      <c r="A12" t="s">
        <v>23</v>
      </c>
      <c r="B12">
        <f>SQRT((-184.58 + 0.7265*B1 + 0.7265*B2)^2+(-135.21 + 0.7125*B1 + 0.7125*B2)^2)</f>
        <v>179.79709696833262</v>
      </c>
      <c r="D12" t="s">
        <v>21</v>
      </c>
      <c r="E12">
        <f>(B7 + B9 + B11)/2</f>
        <v>179.51343066911289</v>
      </c>
    </row>
    <row r="13" spans="1:6">
      <c r="A13" t="s">
        <v>24</v>
      </c>
      <c r="B13">
        <f>208.25-B1-B2</f>
        <v>159.45000000000002</v>
      </c>
      <c r="D13" t="s">
        <v>22</v>
      </c>
      <c r="E13">
        <f>SQRT(E12 * (E12-B7)*(E12 - B9)*(E12 - B11))</f>
        <v>1909.1695768532652</v>
      </c>
    </row>
    <row r="14" spans="1:6">
      <c r="A14" t="s">
        <v>25</v>
      </c>
      <c r="B14">
        <f>213.42</f>
        <v>213.42</v>
      </c>
      <c r="D14" t="s">
        <v>16</v>
      </c>
      <c r="E14">
        <f>(E11 + E13)/4046.86</f>
        <v>1.0022397950147195</v>
      </c>
      <c r="F14" t="s">
        <v>33</v>
      </c>
    </row>
    <row r="15" spans="1:6">
      <c r="A15" t="s">
        <v>26</v>
      </c>
      <c r="B15">
        <v>46.7</v>
      </c>
    </row>
    <row r="16" spans="1:6">
      <c r="A16" t="s">
        <v>27</v>
      </c>
      <c r="B16">
        <f>SQRT((-137.88 + 0.7265*B1 + 0.7265*B2)^2+(-135.21 + 0.7125*B1 + 0.7125*B2)^2)</f>
        <v>143.45536922067433</v>
      </c>
      <c r="D16" t="s">
        <v>34</v>
      </c>
    </row>
    <row r="17" spans="1:5">
      <c r="A17" t="s">
        <v>29</v>
      </c>
      <c r="B17">
        <f>208.25-B1-B2</f>
        <v>159.45000000000002</v>
      </c>
      <c r="D17" t="s">
        <v>28</v>
      </c>
      <c r="E17">
        <f>(B9 + B12 + B17)/2</f>
        <v>249.81201950177075</v>
      </c>
    </row>
    <row r="18" spans="1:5">
      <c r="D18" t="s">
        <v>30</v>
      </c>
      <c r="E18">
        <f>SQRT(E17*(E17-B9)*(E17-B12)*(E17-B17))</f>
        <v>11889.097247536194</v>
      </c>
    </row>
    <row r="19" spans="1:5">
      <c r="D19" t="s">
        <v>31</v>
      </c>
      <c r="E19">
        <f>(B12 + B15 + B16)/2</f>
        <v>184.97623309450347</v>
      </c>
    </row>
    <row r="20" spans="1:5">
      <c r="D20" t="s">
        <v>32</v>
      </c>
      <c r="E20">
        <f>SQRT(E19*(E19 - B12)*(E19 - B15)*(E19-B16))</f>
        <v>2345.2739999999958</v>
      </c>
    </row>
    <row r="21" spans="1:5">
      <c r="D21" t="s">
        <v>16</v>
      </c>
      <c r="E21">
        <f>(E18+E20)/4046.86</f>
        <v>3.5173866275423884</v>
      </c>
    </row>
    <row r="23" spans="1:5">
      <c r="D23" t="s">
        <v>35</v>
      </c>
      <c r="E23">
        <f>E7 + E14 + E21</f>
        <v>5.5294007392822415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headerFooter>
    <oddHeader>&amp;C&amp;14Subdividing Reuben's Land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UofR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Harley</dc:creator>
  <cp:lastModifiedBy>Harley</cp:lastModifiedBy>
  <cp:lastPrinted>2019-05-08T15:20:04Z</cp:lastPrinted>
  <dcterms:created xsi:type="dcterms:W3CDTF">2019-05-07T16:08:00Z</dcterms:created>
  <dcterms:modified xsi:type="dcterms:W3CDTF">2019-05-08T21:30:22Z</dcterms:modified>
</cp:coreProperties>
</file>